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<sst xmlns="http://schemas.openxmlformats.org/spreadsheetml/2006/main" count="79" uniqueCount="56">
  <si>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province</t>
  </si>
  <si>
    <t>abdullah votes</t>
  </si>
  <si>
    <t>Abdullah %</t>
  </si>
  <si>
    <t>ghani votes</t>
  </si>
  <si>
    <t>Ghani %</t>
  </si>
  <si>
    <t>major ethnicity</t>
  </si>
  <si>
    <t>progress %</t>
  </si>
  <si>
    <t>abdullah projected</t>
  </si>
  <si>
    <t>ghani projected</t>
  </si>
  <si>
    <t>check</t>
  </si>
  <si>
    <t>Kabul</t>
  </si>
  <si>
    <t>Tajik</t>
  </si>
  <si>
    <t>Kapisa</t>
  </si>
  <si>
    <t>Parwan</t>
  </si>
  <si>
    <t>mixed</t>
  </si>
  <si>
    <t>Wardak</t>
  </si>
  <si>
    <t>Pashtun/Hazara</t>
  </si>
  <si>
    <t>Logar</t>
  </si>
  <si>
    <t>Pashtun</t>
  </si>
  <si>
    <t>Ghazni</t>
  </si>
  <si>
    <t>Paktika</t>
  </si>
  <si>
    <t>Paktia</t>
  </si>
  <si>
    <t>Khost</t>
  </si>
  <si>
    <t>Nangarhar</t>
  </si>
  <si>
    <t>unclear</t>
  </si>
  <si>
    <t>Kunarha</t>
  </si>
  <si>
    <t>Laghman</t>
  </si>
  <si>
    <t>Nooristan</t>
  </si>
  <si>
    <t>Nuristani</t>
  </si>
  <si>
    <t>Badakhshan</t>
  </si>
  <si>
    <t>Takhar</t>
  </si>
  <si>
    <t>Uzbek</t>
  </si>
  <si>
    <t>Baghlan</t>
  </si>
  <si>
    <t>Kunduz</t>
  </si>
  <si>
    <t>Pashtun/Uzbek/Tajik</t>
  </si>
  <si>
    <t>Samangan</t>
  </si>
  <si>
    <t>Balkh</t>
  </si>
  <si>
    <t>Tajik/Pashtun</t>
  </si>
  <si>
    <t>Juzjan</t>
  </si>
  <si>
    <t>Sar-i-Pul</t>
  </si>
  <si>
    <t>Faryab</t>
  </si>
  <si>
    <t>Uzbek/Tajik</t>
  </si>
  <si>
    <t>Badghis</t>
  </si>
  <si>
    <t>Herat</t>
  </si>
  <si>
    <t>Farah</t>
  </si>
  <si>
    <t>Nimroz</t>
  </si>
  <si>
    <t>Helmand</t>
  </si>
  <si>
    <t>Kandahar</t>
  </si>
  <si>
    <t>Zabul</t>
  </si>
  <si>
    <t>Urozgan</t>
  </si>
  <si>
    <t>Ghor</t>
  </si>
  <si>
    <t>Bamyan</t>
  </si>
  <si>
    <t>Hazara</t>
  </si>
  <si>
    <t>Panjshir</t>
  </si>
  <si>
    <t>Daikondi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</si>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</sst>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">
    <font>
      <sz val="10"/>
      <name val="Arial"/>
      <family val="2"/>
    </font>
    <font>
      <sz val="12"/>
      <name val="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6.8515625" style="0" customWidth="1"/>
    <col min="3" max="3" width="14.421875" style="0" customWidth="1"/>
    <col min="4" max="4" width="12.140625" style="0" customWidth="1"/>
    <col min="5" max="5" width="14.00390625" style="0" customWidth="1"/>
    <col min="6" max="6" width="27.00390625" style="0" customWidth="1"/>
    <col min="7" max="7" width="11.57421875" style="0" customWidth="1"/>
    <col min="8" max="8" width="18.7109375" style="0" customWidth="1"/>
    <col min="9" max="9" width="18.8515625" style="0" customWidth="1"/>
    <col min="10" max="16384" width="11.57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3" spans="1:10" ht="12.75">
      <c r="A3" t="s">
        <v>10</v>
      </c>
      <c r="B3">
        <v>389584</v>
      </c>
      <c r="C3">
        <v>49.62</v>
      </c>
      <c r="D3">
        <v>248220</v>
      </c>
      <c r="E3">
        <v>31.62</v>
      </c>
      <c r="F3" t="s">
        <v>11</v>
      </c>
      <c r="G3">
        <v>99.64</v>
      </c>
      <c r="H3" s="1">
        <f>B3*100/G3</f>
        <v>390991.5696507427</v>
      </c>
      <c r="I3" s="1">
        <f>D3*100/G3</f>
        <v>249116.8205539944</v>
      </c>
      <c r="J3" s="2">
        <f>(B3/D3)/(C3/E3)</f>
        <v>1.000159919765368</v>
      </c>
    </row>
    <row r="4" spans="1:10" ht="12.75">
      <c r="A4" t="s">
        <v>12</v>
      </c>
      <c r="B4">
        <v>52544</v>
      </c>
      <c r="C4">
        <v>78.81</v>
      </c>
      <c r="D4">
        <v>2745</v>
      </c>
      <c r="E4">
        <v>4.12</v>
      </c>
      <c r="F4" t="s">
        <v>11</v>
      </c>
      <c r="G4">
        <v>100</v>
      </c>
      <c r="H4" s="1">
        <f>B4*100/G4</f>
        <v>52544</v>
      </c>
      <c r="I4" s="1">
        <f>D4*100/G4</f>
        <v>2745</v>
      </c>
      <c r="J4" s="2">
        <f>(B4/D4)/(C4/E4)</f>
        <v>1.0006833432370261</v>
      </c>
    </row>
    <row r="5" spans="1:10" ht="12.75">
      <c r="A5" t="s">
        <v>13</v>
      </c>
      <c r="B5">
        <v>107478</v>
      </c>
      <c r="C5">
        <v>71.8</v>
      </c>
      <c r="D5">
        <v>8395</v>
      </c>
      <c r="E5">
        <v>5.61</v>
      </c>
      <c r="F5" t="s">
        <v>14</v>
      </c>
      <c r="G5">
        <v>100</v>
      </c>
      <c r="H5" s="1">
        <f>B5*100/G5</f>
        <v>107478</v>
      </c>
      <c r="I5" s="1">
        <f>D5*100/G5</f>
        <v>8395</v>
      </c>
      <c r="J5" s="2">
        <f>(B5/D5)/(C5/E5)</f>
        <v>1.0003161783857948</v>
      </c>
    </row>
    <row r="6" spans="1:10" ht="12.75">
      <c r="A6" t="s">
        <v>15</v>
      </c>
      <c r="B6">
        <v>36253</v>
      </c>
      <c r="C6">
        <v>36.37</v>
      </c>
      <c r="D6">
        <v>15064</v>
      </c>
      <c r="E6">
        <v>15.11</v>
      </c>
      <c r="F6" t="s">
        <v>16</v>
      </c>
      <c r="G6">
        <v>100</v>
      </c>
      <c r="H6" s="1">
        <f>B6*100/G6</f>
        <v>36253</v>
      </c>
      <c r="I6" s="1">
        <f>D6*100/G6</f>
        <v>15064</v>
      </c>
      <c r="J6" s="2">
        <f>(B6/D6)/(C6/E6)</f>
        <v>0.9998268774154114</v>
      </c>
    </row>
    <row r="7" spans="1:10" ht="12.75">
      <c r="A7" t="s">
        <v>17</v>
      </c>
      <c r="B7">
        <v>6169</v>
      </c>
      <c r="C7">
        <v>18.65</v>
      </c>
      <c r="D7">
        <v>20953</v>
      </c>
      <c r="E7">
        <v>63.35</v>
      </c>
      <c r="F7" t="s">
        <v>18</v>
      </c>
      <c r="G7">
        <v>100</v>
      </c>
      <c r="H7" s="1">
        <f>B7*100/G7</f>
        <v>6169</v>
      </c>
      <c r="I7" s="1">
        <f>D7*100/G7</f>
        <v>20953</v>
      </c>
      <c r="J7" s="2">
        <f>(B7/D7)/(C7/E7)</f>
        <v>1.0000836801988469</v>
      </c>
    </row>
    <row r="8" spans="1:10" ht="12.75">
      <c r="A8" t="s">
        <v>19</v>
      </c>
      <c r="B8">
        <v>194264</v>
      </c>
      <c r="C8">
        <v>54.01</v>
      </c>
      <c r="D8">
        <v>68328</v>
      </c>
      <c r="E8">
        <v>19</v>
      </c>
      <c r="F8" t="s">
        <v>16</v>
      </c>
      <c r="G8">
        <v>98.79</v>
      </c>
      <c r="H8" s="1">
        <f>B8*100/G8</f>
        <v>196643.3849579917</v>
      </c>
      <c r="I8" s="1">
        <f>D8*100/G8</f>
        <v>69164.89523231096</v>
      </c>
      <c r="J8" s="2">
        <f>(B8/D8)/(C8/E8)</f>
        <v>1.0001681987843862</v>
      </c>
    </row>
    <row r="9" spans="1:10" ht="12.75">
      <c r="A9" t="s">
        <v>20</v>
      </c>
      <c r="B9">
        <v>19097</v>
      </c>
      <c r="C9">
        <v>10.55</v>
      </c>
      <c r="D9">
        <v>118089</v>
      </c>
      <c r="E9">
        <v>65.21</v>
      </c>
      <c r="F9" t="s">
        <v>18</v>
      </c>
      <c r="G9">
        <v>98.88</v>
      </c>
      <c r="H9" s="1">
        <f>B9*100/G9</f>
        <v>19313.309061488675</v>
      </c>
      <c r="I9" s="1">
        <f>D9*100/G9</f>
        <v>119426.57766990292</v>
      </c>
      <c r="J9" s="2">
        <f>(B9/D9)/(C9/E9)</f>
        <v>0.9995797370117541</v>
      </c>
    </row>
    <row r="10" spans="1:10" ht="12.75">
      <c r="A10" t="s">
        <v>21</v>
      </c>
      <c r="B10">
        <v>13610</v>
      </c>
      <c r="C10">
        <v>5.37</v>
      </c>
      <c r="D10">
        <v>157826</v>
      </c>
      <c r="E10">
        <v>62.32</v>
      </c>
      <c r="F10" t="s">
        <v>18</v>
      </c>
      <c r="G10">
        <v>100</v>
      </c>
      <c r="H10" s="1">
        <f>B10*100/G10</f>
        <v>13610</v>
      </c>
      <c r="I10" s="1">
        <f>D10*100/G10</f>
        <v>157826</v>
      </c>
      <c r="J10" s="2">
        <f>(B10/D10)/(C10/E10)</f>
        <v>1.0007664429070593</v>
      </c>
    </row>
    <row r="11" spans="1:10" ht="12.75">
      <c r="A11" t="s">
        <v>22</v>
      </c>
      <c r="B11">
        <v>4040</v>
      </c>
      <c r="C11">
        <v>3.57</v>
      </c>
      <c r="D11">
        <v>83691</v>
      </c>
      <c r="E11">
        <v>74.01</v>
      </c>
      <c r="F11" t="s">
        <v>18</v>
      </c>
      <c r="G11">
        <v>97.29</v>
      </c>
      <c r="H11" s="1">
        <f>B11*100/G11</f>
        <v>4152.53366224689</v>
      </c>
      <c r="I11" s="1">
        <f>D11*100/G11</f>
        <v>86022.20166512489</v>
      </c>
      <c r="J11" s="2">
        <f>(B11/D11)/(C11/E11)</f>
        <v>1.000748150283521</v>
      </c>
    </row>
    <row r="12" spans="1:10" ht="12.75">
      <c r="A12" t="s">
        <v>23</v>
      </c>
      <c r="B12">
        <v>63689</v>
      </c>
      <c r="C12">
        <v>19</v>
      </c>
      <c r="D12">
        <v>200409</v>
      </c>
      <c r="E12">
        <v>59.8</v>
      </c>
      <c r="F12" t="s">
        <v>24</v>
      </c>
      <c r="G12">
        <v>99.9</v>
      </c>
      <c r="H12" s="1">
        <f>B12*100/G12</f>
        <v>63752.75275275275</v>
      </c>
      <c r="I12" s="1">
        <f>D12*100/G12</f>
        <v>200609.6096096096</v>
      </c>
      <c r="J12" s="2">
        <f>(B12/D12)/(C12/E12)</f>
        <v>1.0002182904381591</v>
      </c>
    </row>
    <row r="13" spans="1:10" ht="12.75">
      <c r="A13" t="s">
        <v>25</v>
      </c>
      <c r="B13">
        <v>13257</v>
      </c>
      <c r="C13">
        <v>12.35</v>
      </c>
      <c r="D13">
        <v>69545</v>
      </c>
      <c r="E13">
        <v>64.76</v>
      </c>
      <c r="F13" t="s">
        <v>18</v>
      </c>
      <c r="G13">
        <v>100</v>
      </c>
      <c r="H13" s="1">
        <f>B13*100/G13</f>
        <v>13257</v>
      </c>
      <c r="I13" s="1">
        <f>D13*100/G13</f>
        <v>69545</v>
      </c>
      <c r="J13" s="2">
        <f>(B13/D13)/(C13/E13)</f>
        <v>0.9995838421107938</v>
      </c>
    </row>
    <row r="14" spans="1:10" ht="12.75">
      <c r="A14" t="s">
        <v>26</v>
      </c>
      <c r="B14">
        <v>8495</v>
      </c>
      <c r="C14">
        <v>10.4</v>
      </c>
      <c r="D14">
        <v>40673</v>
      </c>
      <c r="E14">
        <v>49.82</v>
      </c>
      <c r="F14" t="s">
        <v>18</v>
      </c>
      <c r="G14">
        <v>100</v>
      </c>
      <c r="H14" s="1">
        <f>B14*100/G14</f>
        <v>8495</v>
      </c>
      <c r="I14" s="1">
        <f>D14*100/G14</f>
        <v>40673</v>
      </c>
      <c r="J14" s="2">
        <f>(B14/D14)/(C14/E14)</f>
        <v>1.0005241144664103</v>
      </c>
    </row>
    <row r="15" spans="1:10" ht="12.75">
      <c r="A15" t="s">
        <v>27</v>
      </c>
      <c r="B15">
        <v>23234</v>
      </c>
      <c r="C15">
        <v>37.64</v>
      </c>
      <c r="D15">
        <v>9001</v>
      </c>
      <c r="E15">
        <v>14.58</v>
      </c>
      <c r="F15" t="s">
        <v>28</v>
      </c>
      <c r="G15">
        <v>100</v>
      </c>
      <c r="H15" s="1">
        <f>B15*100/G15</f>
        <v>23234</v>
      </c>
      <c r="I15" s="1">
        <f>D15*100/G15</f>
        <v>9001</v>
      </c>
      <c r="J15" s="2">
        <f>(B15/D15)/(C15/E15)</f>
        <v>0.9998644618657911</v>
      </c>
    </row>
    <row r="16" spans="1:10" ht="12.75">
      <c r="A16" t="s">
        <v>29</v>
      </c>
      <c r="B16">
        <v>191260</v>
      </c>
      <c r="C16">
        <v>64.85</v>
      </c>
      <c r="D16">
        <v>42548</v>
      </c>
      <c r="E16">
        <v>14.43</v>
      </c>
      <c r="F16" t="s">
        <v>11</v>
      </c>
      <c r="G16">
        <v>100</v>
      </c>
      <c r="H16" s="1">
        <f>B16*100/G16</f>
        <v>191260</v>
      </c>
      <c r="I16" s="1">
        <f>D16*100/G16</f>
        <v>42548</v>
      </c>
      <c r="J16" s="2">
        <f>(B16/D16)/(C16/E16)</f>
        <v>1.0002333977883313</v>
      </c>
    </row>
    <row r="17" spans="1:10" ht="12.75">
      <c r="A17" t="s">
        <v>30</v>
      </c>
      <c r="B17">
        <v>159375</v>
      </c>
      <c r="C17">
        <v>50.35</v>
      </c>
      <c r="D17">
        <v>121100</v>
      </c>
      <c r="E17">
        <v>38.25</v>
      </c>
      <c r="F17" t="s">
        <v>31</v>
      </c>
      <c r="G17">
        <v>100</v>
      </c>
      <c r="H17" s="1">
        <f>B17*100/G17</f>
        <v>159375</v>
      </c>
      <c r="I17" s="1">
        <f>D17*100/G17</f>
        <v>121100</v>
      </c>
      <c r="J17" s="2">
        <f>(B17/D17)/(C17/E17)</f>
        <v>0.9997882288882858</v>
      </c>
    </row>
    <row r="18" spans="1:10" ht="12.75">
      <c r="A18" t="s">
        <v>32</v>
      </c>
      <c r="B18">
        <v>152560</v>
      </c>
      <c r="C18">
        <v>60.14</v>
      </c>
      <c r="D18">
        <v>51953</v>
      </c>
      <c r="E18">
        <v>20.48</v>
      </c>
      <c r="F18" t="s">
        <v>11</v>
      </c>
      <c r="G18">
        <v>99.58</v>
      </c>
      <c r="H18" s="1">
        <f>B18*100/G18</f>
        <v>153203.45450893755</v>
      </c>
      <c r="I18" s="1">
        <f>D18*100/G18</f>
        <v>52172.12291624824</v>
      </c>
      <c r="J18" s="2">
        <f>(B18/D18)/(C18/E18)</f>
        <v>0.9999921202217827</v>
      </c>
    </row>
    <row r="19" spans="1:10" ht="12.75">
      <c r="A19" t="s">
        <v>33</v>
      </c>
      <c r="B19">
        <v>100413</v>
      </c>
      <c r="C19">
        <v>47.05</v>
      </c>
      <c r="D19">
        <v>80893</v>
      </c>
      <c r="E19">
        <v>37.91</v>
      </c>
      <c r="F19" t="s">
        <v>34</v>
      </c>
      <c r="G19">
        <v>100</v>
      </c>
      <c r="H19" s="1">
        <f>B19*100/G19</f>
        <v>100413</v>
      </c>
      <c r="I19" s="1">
        <f>D19*100/G19</f>
        <v>80893</v>
      </c>
      <c r="J19" s="2">
        <f>(B19/D19)/(C19/E19)</f>
        <v>1.0001684648879463</v>
      </c>
    </row>
    <row r="20" spans="1:10" ht="12.75">
      <c r="A20" t="s">
        <v>35</v>
      </c>
      <c r="B20">
        <v>86845</v>
      </c>
      <c r="C20">
        <v>61.33</v>
      </c>
      <c r="D20">
        <v>37632</v>
      </c>
      <c r="E20">
        <v>26.58</v>
      </c>
      <c r="F20" t="s">
        <v>14</v>
      </c>
      <c r="G20">
        <v>100</v>
      </c>
      <c r="H20" s="1">
        <f>B20*100/G20</f>
        <v>86845</v>
      </c>
      <c r="I20" s="1">
        <f>D20*100/G20</f>
        <v>37632</v>
      </c>
      <c r="J20" s="2">
        <f>(B20/D20)/(C20/E20)</f>
        <v>1.0001601146940107</v>
      </c>
    </row>
    <row r="21" spans="1:10" ht="12.75">
      <c r="A21" t="s">
        <v>36</v>
      </c>
      <c r="B21">
        <v>238582</v>
      </c>
      <c r="C21">
        <v>60.92</v>
      </c>
      <c r="D21">
        <v>109694</v>
      </c>
      <c r="E21">
        <v>28.01</v>
      </c>
      <c r="F21" t="s">
        <v>37</v>
      </c>
      <c r="G21">
        <v>100</v>
      </c>
      <c r="H21" s="1">
        <f>B21*100/G21</f>
        <v>238582</v>
      </c>
      <c r="I21" s="1">
        <f>D21*100/G21</f>
        <v>109694</v>
      </c>
      <c r="J21" s="2">
        <f>(B21/D21)/(C21/E21)</f>
        <v>1.0000184570027137</v>
      </c>
    </row>
    <row r="22" spans="1:10" ht="12.75">
      <c r="A22" t="s">
        <v>38</v>
      </c>
      <c r="B22">
        <v>29375</v>
      </c>
      <c r="C22">
        <v>19.94</v>
      </c>
      <c r="D22">
        <v>101985</v>
      </c>
      <c r="E22">
        <v>69.23</v>
      </c>
      <c r="F22" t="s">
        <v>31</v>
      </c>
      <c r="G22">
        <v>99.78</v>
      </c>
      <c r="H22" s="1">
        <f>B22*100/G22</f>
        <v>29439.767488474645</v>
      </c>
      <c r="I22" s="1">
        <f>D22*100/G22</f>
        <v>102209.86169573061</v>
      </c>
      <c r="J22" s="2">
        <f>(B22/D22)/(C22/E22)</f>
        <v>1.000024759280538</v>
      </c>
    </row>
    <row r="23" spans="1:10" ht="12.75">
      <c r="A23" t="s">
        <v>39</v>
      </c>
      <c r="B23">
        <v>74711</v>
      </c>
      <c r="C23">
        <v>50.41</v>
      </c>
      <c r="D23">
        <v>57097</v>
      </c>
      <c r="E23">
        <v>38.53</v>
      </c>
      <c r="F23" t="s">
        <v>14</v>
      </c>
      <c r="G23">
        <v>100</v>
      </c>
      <c r="H23" s="1">
        <f>B23*100/G23</f>
        <v>74711</v>
      </c>
      <c r="I23" s="1">
        <f>D23*100/G23</f>
        <v>57097</v>
      </c>
      <c r="J23" s="2">
        <f>(B23/D23)/(C23/E23)</f>
        <v>1.0001233592616277</v>
      </c>
    </row>
    <row r="24" spans="1:10" ht="12.75">
      <c r="A24" t="s">
        <v>40</v>
      </c>
      <c r="B24">
        <v>77633</v>
      </c>
      <c r="C24">
        <v>29.31</v>
      </c>
      <c r="D24">
        <v>173225</v>
      </c>
      <c r="E24">
        <v>65.39</v>
      </c>
      <c r="F24" t="s">
        <v>41</v>
      </c>
      <c r="G24">
        <v>100</v>
      </c>
      <c r="H24" s="1">
        <f>B24*100/G24</f>
        <v>77633</v>
      </c>
      <c r="I24" s="1">
        <f>D24*100/G24</f>
        <v>173225</v>
      </c>
      <c r="J24" s="2">
        <f>(B24/D24)/(C24/E24)</f>
        <v>0.9998418663660693</v>
      </c>
    </row>
    <row r="25" spans="1:10" ht="12.75">
      <c r="A25" t="s">
        <v>42</v>
      </c>
      <c r="B25">
        <v>86620</v>
      </c>
      <c r="C25">
        <v>67.52</v>
      </c>
      <c r="D25">
        <v>12577</v>
      </c>
      <c r="E25">
        <v>9.8</v>
      </c>
      <c r="F25" t="s">
        <v>11</v>
      </c>
      <c r="G25">
        <v>99.41</v>
      </c>
      <c r="H25" s="1">
        <f>B25*100/G25</f>
        <v>87134.0911377125</v>
      </c>
      <c r="I25" s="1">
        <f>D25*100/G25</f>
        <v>12651.644703752138</v>
      </c>
      <c r="J25" s="2">
        <f>(B25/D25)/(C25/E25)</f>
        <v>0.9996195944828201</v>
      </c>
    </row>
    <row r="26" spans="1:10" ht="12.75">
      <c r="A26" t="s">
        <v>43</v>
      </c>
      <c r="B26">
        <v>301364</v>
      </c>
      <c r="C26">
        <v>61.15</v>
      </c>
      <c r="D26">
        <v>54618</v>
      </c>
      <c r="E26">
        <v>11.08</v>
      </c>
      <c r="F26" t="s">
        <v>24</v>
      </c>
      <c r="G26">
        <v>99.78</v>
      </c>
      <c r="H26" s="1">
        <f>B26*100/G26</f>
        <v>302028.46261775907</v>
      </c>
      <c r="I26" s="1">
        <f>D26*100/G26</f>
        <v>54738.42453397474</v>
      </c>
      <c r="J26" s="2">
        <f>(B26/D26)/(C26/E26)</f>
        <v>0.9997671839979674</v>
      </c>
    </row>
    <row r="27" spans="1:10" ht="12.75">
      <c r="A27" t="s">
        <v>44</v>
      </c>
      <c r="B27">
        <v>18029</v>
      </c>
      <c r="C27">
        <v>31.78</v>
      </c>
      <c r="D27">
        <v>22708</v>
      </c>
      <c r="E27">
        <v>40.03</v>
      </c>
      <c r="F27" t="s">
        <v>18</v>
      </c>
      <c r="G27">
        <v>100</v>
      </c>
      <c r="H27" s="1">
        <f>B27*100/G27</f>
        <v>18029</v>
      </c>
      <c r="I27" s="1">
        <f>D27*100/G27</f>
        <v>22708</v>
      </c>
      <c r="J27" s="2">
        <f>(B27/D27)/(C27/E27)</f>
        <v>1.0000563007323224</v>
      </c>
    </row>
    <row r="28" spans="1:10" ht="12.75">
      <c r="A28" t="s">
        <v>45</v>
      </c>
      <c r="B28">
        <v>9674</v>
      </c>
      <c r="C28">
        <v>20.88</v>
      </c>
      <c r="D28">
        <v>15562</v>
      </c>
      <c r="E28">
        <v>33.59</v>
      </c>
      <c r="F28" t="s">
        <v>14</v>
      </c>
      <c r="G28">
        <v>100</v>
      </c>
      <c r="H28" s="1">
        <f>B28*100/G28</f>
        <v>9674</v>
      </c>
      <c r="I28" s="1">
        <f>D28*100/G28</f>
        <v>15562</v>
      </c>
      <c r="J28" s="2">
        <f>(B28/D28)/(C28/E28)</f>
        <v>1.0000464708955552</v>
      </c>
    </row>
    <row r="29" spans="1:10" ht="12.75">
      <c r="A29" t="s">
        <v>46</v>
      </c>
      <c r="B29">
        <v>17905</v>
      </c>
      <c r="C29">
        <v>17.29</v>
      </c>
      <c r="D29">
        <v>34110</v>
      </c>
      <c r="E29">
        <v>32.94</v>
      </c>
      <c r="F29" t="s">
        <v>18</v>
      </c>
      <c r="G29">
        <v>99.84</v>
      </c>
      <c r="H29" s="1">
        <f>B29*100/G29</f>
        <v>17933.69391025641</v>
      </c>
      <c r="I29" s="1">
        <f>D29*100/G29</f>
        <v>34164.66346153846</v>
      </c>
      <c r="J29" s="2">
        <f>(B29/D29)/(C29/E29)</f>
        <v>1.000048833266442</v>
      </c>
    </row>
    <row r="30" spans="1:10" ht="12.75">
      <c r="A30" t="s">
        <v>47</v>
      </c>
      <c r="B30">
        <v>26500</v>
      </c>
      <c r="C30">
        <v>10.61</v>
      </c>
      <c r="D30">
        <v>34698</v>
      </c>
      <c r="E30">
        <v>13.9</v>
      </c>
      <c r="F30" t="s">
        <v>18</v>
      </c>
      <c r="G30">
        <v>99.15</v>
      </c>
      <c r="H30" s="1">
        <f>B30*100/G30</f>
        <v>26727.181038830055</v>
      </c>
      <c r="I30" s="1">
        <f>D30*100/G30</f>
        <v>34995.46142208774</v>
      </c>
      <c r="J30" s="2">
        <f>(B30/D30)/(C30/E30)</f>
        <v>1.0005547259023315</v>
      </c>
    </row>
    <row r="31" spans="1:10" ht="12.75">
      <c r="A31" t="s">
        <v>48</v>
      </c>
      <c r="B31">
        <v>3856</v>
      </c>
      <c r="C31">
        <v>18.93</v>
      </c>
      <c r="D31">
        <v>7782</v>
      </c>
      <c r="E31">
        <v>38.19</v>
      </c>
      <c r="F31" t="s">
        <v>18</v>
      </c>
      <c r="G31">
        <v>100</v>
      </c>
      <c r="H31" s="1">
        <f>B31*100/G31</f>
        <v>3856</v>
      </c>
      <c r="I31" s="1">
        <f>D31*100/G31</f>
        <v>7782</v>
      </c>
      <c r="J31" s="2">
        <f>(B31/D31)/(C31/E31)</f>
        <v>0.9996428020125275</v>
      </c>
    </row>
    <row r="32" spans="1:10" ht="12.75">
      <c r="A32" t="s">
        <v>49</v>
      </c>
      <c r="B32">
        <v>5317</v>
      </c>
      <c r="C32">
        <v>23.8</v>
      </c>
      <c r="D32">
        <v>6022</v>
      </c>
      <c r="E32">
        <v>26.95</v>
      </c>
      <c r="F32" t="s">
        <v>18</v>
      </c>
      <c r="G32">
        <v>99.47</v>
      </c>
      <c r="H32" s="1">
        <f>B32*100/G32</f>
        <v>5345.330250326731</v>
      </c>
      <c r="I32" s="1">
        <f>D32*100/G32</f>
        <v>6054.086659294259</v>
      </c>
      <c r="J32" s="2">
        <f>(B32/D32)/(C32/E32)</f>
        <v>0.9997875437122706</v>
      </c>
    </row>
    <row r="33" spans="1:10" ht="12.75">
      <c r="A33" t="s">
        <v>50</v>
      </c>
      <c r="B33">
        <v>180446</v>
      </c>
      <c r="C33">
        <v>59.51</v>
      </c>
      <c r="D33">
        <v>39698</v>
      </c>
      <c r="E33">
        <v>13.09</v>
      </c>
      <c r="F33" t="s">
        <v>14</v>
      </c>
      <c r="G33">
        <v>100</v>
      </c>
      <c r="H33" s="1">
        <f>B33*100/G33</f>
        <v>180446</v>
      </c>
      <c r="I33" s="1">
        <f>D33*100/G33</f>
        <v>39698</v>
      </c>
      <c r="J33" s="2">
        <f>(B33/D33)/(C33/E33)</f>
        <v>0.999834983329312</v>
      </c>
    </row>
    <row r="34" spans="1:10" ht="12.75">
      <c r="A34" t="s">
        <v>51</v>
      </c>
      <c r="B34">
        <v>113324</v>
      </c>
      <c r="C34">
        <v>67.93</v>
      </c>
      <c r="D34">
        <v>18427</v>
      </c>
      <c r="E34">
        <v>11.05</v>
      </c>
      <c r="F34" s="3" t="s">
        <v>52</v>
      </c>
      <c r="G34">
        <v>100</v>
      </c>
      <c r="H34" s="1">
        <f>B34*100/G34</f>
        <v>113324</v>
      </c>
      <c r="I34" s="1">
        <f>D34*100/G34</f>
        <v>18427</v>
      </c>
      <c r="J34" s="2">
        <f>(B34/D34)/(C34/E34)</f>
        <v>1.0003867317790185</v>
      </c>
    </row>
    <row r="35" spans="1:10" ht="12.75">
      <c r="A35" t="s">
        <v>53</v>
      </c>
      <c r="B35">
        <v>37925</v>
      </c>
      <c r="C35">
        <v>87.29</v>
      </c>
      <c r="D35">
        <v>166</v>
      </c>
      <c r="E35">
        <v>0.38</v>
      </c>
      <c r="F35" t="s">
        <v>11</v>
      </c>
      <c r="G35">
        <v>99.26</v>
      </c>
      <c r="H35" s="1">
        <f>B35*100/G35</f>
        <v>38207.73725569212</v>
      </c>
      <c r="I35" s="1">
        <f>D35*100/G35</f>
        <v>167.23755792867217</v>
      </c>
      <c r="J35" s="2">
        <f>(B35/D35)/(C35/E35)</f>
        <v>0.9945728612698014</v>
      </c>
    </row>
    <row r="36" spans="1:10" ht="12.75">
      <c r="A36" t="s">
        <v>54</v>
      </c>
      <c r="B36">
        <v>128713</v>
      </c>
      <c r="C36">
        <v>75.05</v>
      </c>
      <c r="D36">
        <v>19113</v>
      </c>
      <c r="E36">
        <v>11.14</v>
      </c>
      <c r="F36" t="s">
        <v>52</v>
      </c>
      <c r="G36">
        <v>100</v>
      </c>
      <c r="H36" s="1">
        <f>B36*100/G36</f>
        <v>128713</v>
      </c>
      <c r="I36" s="1">
        <f>D36*100/G36</f>
        <v>19113</v>
      </c>
      <c r="J36" s="2">
        <f>(B36/D36)/(C36/E36)</f>
        <v>0.9996041425913481</v>
      </c>
    </row>
    <row r="37" ht="12.75">
      <c r="H37" s="1"/>
    </row>
    <row r="38" spans="1:9" ht="12.75">
      <c r="A38" t="s">
        <v>55</v>
      </c>
      <c r="B38" s="4">
        <f>SUM(B3:B36)</f>
        <v>2972141</v>
      </c>
      <c r="D38" s="4">
        <f>SUM(D3:D36)</f>
        <v>2084547</v>
      </c>
      <c r="H38" s="1">
        <f>SUM(H3:H36)</f>
        <v>2978774.2682932117</v>
      </c>
      <c r="I38" s="1">
        <f>SUM(I3:I36)</f>
        <v>2091174.607681498</v>
      </c>
    </row>
    <row r="39" ht="12.75">
      <c r="H39" s="1"/>
    </row>
    <row r="40" spans="8:9" ht="12.75">
      <c r="H40" s="2">
        <f>H38/(H38+I38)*100</f>
        <v>58.753536596964906</v>
      </c>
      <c r="I40" s="2">
        <f>I38/(H38+I38)*100</f>
        <v>41.2464634030351</v>
      </c>
    </row>
    <row r="42" spans="8:9" ht="12.75">
      <c r="H42" s="1">
        <f>6617666*100/100</f>
        <v>6617666</v>
      </c>
      <c r="I42" s="2">
        <f>H40-I40</f>
        <v>17.507073193929806</v>
      </c>
    </row>
    <row r="44" spans="8:9" ht="12.75">
      <c r="H44" s="2">
        <f>H38/H42*100</f>
        <v>45.012460107433824</v>
      </c>
      <c r="I44" s="2">
        <f>I38/H42*100</f>
        <v>31.59988140352653</v>
      </c>
    </row>
    <row r="46" ht="12.75">
      <c r="I46" s="2">
        <f>H44-I44</f>
        <v>13.412578703907293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2014-04-14T05:52:14Z</dcterms:created>
  <dcterms:modified xsi:type="dcterms:W3CDTF">2014-05-16T07:37:55Z</dcterms:modified>
  <cp:category/>
  <cp:version/>
  <cp:contentType/>
  <cp:contentStatus/>
  <cp:revision>19</cp:revision>
</cp:coreProperties>
</file>